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515" windowHeight="8445" activeTab="1"/>
  </bookViews>
  <sheets>
    <sheet name="Source specification" sheetId="1" r:id="rId1"/>
    <sheet name="Table create statement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7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Paste point for the next table</t>
        </r>
      </text>
    </comment>
    <comment ref="A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Collation clause for varchar fields</t>
        </r>
      </text>
    </comment>
    <comment ref="D2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First 5 fields are common to all tables</t>
        </r>
      </text>
    </comment>
  </commentList>
</comments>
</file>

<file path=xl/sharedStrings.xml><?xml version="1.0" encoding="utf-8"?>
<sst xmlns="http://schemas.openxmlformats.org/spreadsheetml/2006/main" count="279" uniqueCount="71">
  <si>
    <t>COLLATE SQL_Latin1_General_CP1_CI_AS</t>
  </si>
  <si>
    <t>Table</t>
  </si>
  <si>
    <t>Field</t>
  </si>
  <si>
    <t>type</t>
  </si>
  <si>
    <t>Null</t>
  </si>
  <si>
    <t>FILE_NAME</t>
  </si>
  <si>
    <t>varchar</t>
  </si>
  <si>
    <t>NO</t>
  </si>
  <si>
    <t>DATA_START_DATE</t>
  </si>
  <si>
    <t>datetime</t>
  </si>
  <si>
    <t>DATA_END_DATE</t>
  </si>
  <si>
    <t>TOTAL_ROW_COUNT</t>
  </si>
  <si>
    <t>bigint</t>
  </si>
  <si>
    <t>ROW_IDENTIFIER</t>
  </si>
  <si>
    <t>MHASECTIONREVIEW</t>
  </si>
  <si>
    <t>OID</t>
  </si>
  <si>
    <t>V01</t>
  </si>
  <si>
    <t>MHASectionConfigOID</t>
  </si>
  <si>
    <t>REVTYCode</t>
  </si>
  <si>
    <t>CreatedBy</t>
  </si>
  <si>
    <t>CreatedAt</t>
  </si>
  <si>
    <t>ModifiedBy</t>
  </si>
  <si>
    <t>ModifiedAt</t>
  </si>
  <si>
    <t>Status</t>
  </si>
  <si>
    <t>char</t>
  </si>
  <si>
    <t>OwnerOrganisationOID</t>
  </si>
  <si>
    <t>YES</t>
  </si>
  <si>
    <t>MHRTID</t>
  </si>
  <si>
    <t>CurrntDeclnHOOID</t>
  </si>
  <si>
    <t>RecTreatmentHOOID</t>
  </si>
  <si>
    <t>ModifiedBY</t>
  </si>
  <si>
    <t>SourceOID</t>
  </si>
  <si>
    <t>SourceType</t>
  </si>
  <si>
    <t>HomeLeaveOID</t>
  </si>
  <si>
    <t>SECTYCode</t>
  </si>
  <si>
    <t>OwnedOrganisationOID</t>
  </si>
  <si>
    <t>RenewalNumber</t>
  </si>
  <si>
    <t>smallint</t>
  </si>
  <si>
    <t>CRMOUserOID</t>
  </si>
  <si>
    <t>NEScheduleOID</t>
  </si>
  <si>
    <t>PriorCPMBookingOID</t>
  </si>
  <si>
    <t>SourcePatientOID</t>
  </si>
  <si>
    <t>PartKey</t>
  </si>
  <si>
    <t>int</t>
  </si>
  <si>
    <t>LOFEACode</t>
  </si>
  <si>
    <t>SpecialtyOID</t>
  </si>
  <si>
    <t>UsageContext</t>
  </si>
  <si>
    <t>PatientOID</t>
  </si>
  <si>
    <t>SetViewOID</t>
  </si>
  <si>
    <t>CanObsolete</t>
  </si>
  <si>
    <t>CareCoordinatorOID</t>
  </si>
  <si>
    <t>IsAutoFinalise</t>
  </si>
  <si>
    <t>CCTYPCode</t>
  </si>
  <si>
    <t>NextOfKinInformedUserOID</t>
  </si>
  <si>
    <t>InformedDTTM</t>
  </si>
  <si>
    <t>PoliceContactedOID</t>
  </si>
  <si>
    <t>ContactedDTTM</t>
  </si>
  <si>
    <t>Comments</t>
  </si>
  <si>
    <t>AWOLFromDTTM</t>
  </si>
  <si>
    <t>RevisedExpectedReturnDTTM</t>
  </si>
  <si>
    <t>ContactedName</t>
  </si>
  <si>
    <t>SECNMCode</t>
  </si>
  <si>
    <t>( [OID]</t>
  </si>
  <si>
    <t>) ON [PRIMARY]</t>
  </si>
  <si>
    <t>GO</t>
  </si>
  <si>
    <t>USE database</t>
  </si>
  <si>
    <t>Version</t>
  </si>
  <si>
    <t>Spec Version</t>
  </si>
  <si>
    <t>Field Name</t>
  </si>
  <si>
    <t>Type</t>
  </si>
  <si>
    <t>additional clauses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</si>
</sst>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1">
      <selection activeCell="C5" sqref="C5"/>
    </sheetView>
  </sheetViews>
  <sheetFormatPr defaultColWidth="9.140625" defaultRowHeight="12.75"/>
  <sheetData>
    <row r="1" spans="1:13" ht="12.75">
      <c r="A1" t="s">
        <v>0</v>
      </c>
      <c r="C1" t="s">
        <v>1</v>
      </c>
      <c r="D1" s="1" t="s">
        <v>2</v>
      </c>
      <c r="E1" s="1" t="s">
        <v>66</v>
      </c>
      <c r="F1" s="1" t="s">
        <v>67</v>
      </c>
      <c r="G1" s="1" t="s">
        <v>3</v>
      </c>
      <c r="H1" s="1"/>
      <c r="I1" s="1" t="s">
        <v>4</v>
      </c>
      <c r="K1" s="1" t="s">
        <v>68</v>
      </c>
      <c r="L1" s="1" t="s">
        <v>69</v>
      </c>
      <c r="M1" s="1" t="s">
        <v>70</v>
      </c>
    </row>
    <row r="2" spans="4:14" ht="12.75">
      <c r="D2" t="s">
        <v>5</v>
      </c>
      <c r="G2" t="s">
        <v>6</v>
      </c>
      <c r="H2">
        <v>80</v>
      </c>
      <c r="I2" t="s">
        <v>7</v>
      </c>
      <c r="K2" t="str">
        <f aca="true" t="shared" si="0" ref="K2:K65">CONCATENATE(" [",D2,"] ")</f>
        <v> [FILE_NAME] </v>
      </c>
      <c r="L2" t="str">
        <f aca="true" t="shared" si="1" ref="L2:L65">CONCATENATE(" [",G2,"] ")</f>
        <v> [varchar] </v>
      </c>
      <c r="M2" t="str">
        <f aca="true" t="shared" si="2" ref="M2:M65">IF(G2="varchar",CONCATENATE(" (",H2,") ",$A$1),IF(G2="char",CONCATENATE(" (",H2,")"),""))</f>
        <v> (80) COLLATE SQL_Latin1_General_CP1_CI_AS</v>
      </c>
      <c r="N2" t="str">
        <f aca="true" t="shared" si="3" ref="N2:N65">IF(I2="YES"," NULL ,"," NOT NULL ,")</f>
        <v> NOT NULL ,</v>
      </c>
    </row>
    <row r="3" spans="4:14" ht="12.75">
      <c r="D3" t="s">
        <v>8</v>
      </c>
      <c r="G3" t="s">
        <v>9</v>
      </c>
      <c r="H3">
        <v>17</v>
      </c>
      <c r="I3" t="s">
        <v>7</v>
      </c>
      <c r="K3" t="str">
        <f t="shared" si="0"/>
        <v> [DATA_START_DATE] </v>
      </c>
      <c r="L3" t="str">
        <f t="shared" si="1"/>
        <v> [datetime] </v>
      </c>
      <c r="M3">
        <f t="shared" si="2"/>
      </c>
      <c r="N3" t="str">
        <f t="shared" si="3"/>
        <v> NOT NULL ,</v>
      </c>
    </row>
    <row r="4" spans="4:14" ht="12.75">
      <c r="D4" t="s">
        <v>10</v>
      </c>
      <c r="G4" t="s">
        <v>9</v>
      </c>
      <c r="H4">
        <v>17</v>
      </c>
      <c r="I4" t="s">
        <v>7</v>
      </c>
      <c r="K4" t="str">
        <f t="shared" si="0"/>
        <v> [DATA_END_DATE] </v>
      </c>
      <c r="L4" t="str">
        <f t="shared" si="1"/>
        <v> [datetime] </v>
      </c>
      <c r="M4">
        <f t="shared" si="2"/>
      </c>
      <c r="N4" t="str">
        <f t="shared" si="3"/>
        <v> NOT NULL ,</v>
      </c>
    </row>
    <row r="5" spans="4:14" ht="12.75">
      <c r="D5" t="s">
        <v>11</v>
      </c>
      <c r="G5" t="s">
        <v>12</v>
      </c>
      <c r="H5">
        <v>12</v>
      </c>
      <c r="I5" t="s">
        <v>7</v>
      </c>
      <c r="K5" t="str">
        <f t="shared" si="0"/>
        <v> [TOTAL_ROW_COUNT] </v>
      </c>
      <c r="L5" t="str">
        <f t="shared" si="1"/>
        <v> [bigint] </v>
      </c>
      <c r="M5">
        <f t="shared" si="2"/>
      </c>
      <c r="N5" t="str">
        <f t="shared" si="3"/>
        <v> NOT NULL ,</v>
      </c>
    </row>
    <row r="6" spans="4:14" ht="12.75">
      <c r="D6" t="s">
        <v>13</v>
      </c>
      <c r="G6" t="s">
        <v>12</v>
      </c>
      <c r="H6">
        <v>12</v>
      </c>
      <c r="I6" t="s">
        <v>7</v>
      </c>
      <c r="K6" t="str">
        <f t="shared" si="0"/>
        <v> [ROW_IDENTIFIER] </v>
      </c>
      <c r="L6" t="str">
        <f t="shared" si="1"/>
        <v> [bigint] </v>
      </c>
      <c r="M6">
        <f t="shared" si="2"/>
      </c>
      <c r="N6" t="str">
        <f t="shared" si="3"/>
        <v> NOT NULL ,</v>
      </c>
    </row>
    <row r="7" spans="3:14" ht="12.75">
      <c r="C7" t="s">
        <v>14</v>
      </c>
      <c r="D7" t="s">
        <v>15</v>
      </c>
      <c r="E7" t="s">
        <v>16</v>
      </c>
      <c r="F7">
        <v>1.4</v>
      </c>
      <c r="G7" t="s">
        <v>12</v>
      </c>
      <c r="H7">
        <v>19</v>
      </c>
      <c r="I7" t="s">
        <v>7</v>
      </c>
      <c r="K7" t="str">
        <f t="shared" si="0"/>
        <v> [OID] </v>
      </c>
      <c r="L7" t="str">
        <f t="shared" si="1"/>
        <v> [bigint] </v>
      </c>
      <c r="M7">
        <f t="shared" si="2"/>
      </c>
      <c r="N7" t="str">
        <f t="shared" si="3"/>
        <v> NOT NULL ,</v>
      </c>
    </row>
    <row r="8" spans="3:14" ht="12.75">
      <c r="C8" t="s">
        <v>14</v>
      </c>
      <c r="D8" t="s">
        <v>17</v>
      </c>
      <c r="E8" t="s">
        <v>16</v>
      </c>
      <c r="F8">
        <v>1.4</v>
      </c>
      <c r="G8" t="s">
        <v>12</v>
      </c>
      <c r="H8">
        <v>19</v>
      </c>
      <c r="I8" t="s">
        <v>7</v>
      </c>
      <c r="K8" t="str">
        <f t="shared" si="0"/>
        <v> [MHASectionConfigOID] </v>
      </c>
      <c r="L8" t="str">
        <f t="shared" si="1"/>
        <v> [bigint] </v>
      </c>
      <c r="M8">
        <f t="shared" si="2"/>
      </c>
      <c r="N8" t="str">
        <f t="shared" si="3"/>
        <v> NOT NULL ,</v>
      </c>
    </row>
    <row r="9" spans="3:14" ht="12.75">
      <c r="C9" t="s">
        <v>14</v>
      </c>
      <c r="D9" t="s">
        <v>18</v>
      </c>
      <c r="E9" t="s">
        <v>16</v>
      </c>
      <c r="F9">
        <v>1.4</v>
      </c>
      <c r="G9" t="s">
        <v>6</v>
      </c>
      <c r="H9">
        <v>20</v>
      </c>
      <c r="I9" t="s">
        <v>7</v>
      </c>
      <c r="K9" t="str">
        <f t="shared" si="0"/>
        <v> [REVTYCode] </v>
      </c>
      <c r="L9" t="str">
        <f t="shared" si="1"/>
        <v> [varchar] </v>
      </c>
      <c r="M9" t="str">
        <f t="shared" si="2"/>
        <v> (20) COLLATE SQL_Latin1_General_CP1_CI_AS</v>
      </c>
      <c r="N9" t="str">
        <f t="shared" si="3"/>
        <v> NOT NULL ,</v>
      </c>
    </row>
    <row r="10" spans="3:14" ht="12.75">
      <c r="C10" t="s">
        <v>14</v>
      </c>
      <c r="D10" t="s">
        <v>19</v>
      </c>
      <c r="E10" t="s">
        <v>16</v>
      </c>
      <c r="F10">
        <v>1.4</v>
      </c>
      <c r="G10" t="s">
        <v>6</v>
      </c>
      <c r="H10">
        <v>30</v>
      </c>
      <c r="I10" t="s">
        <v>7</v>
      </c>
      <c r="K10" t="str">
        <f t="shared" si="0"/>
        <v> [CreatedBy] </v>
      </c>
      <c r="L10" t="str">
        <f t="shared" si="1"/>
        <v> [varchar] </v>
      </c>
      <c r="M10" t="str">
        <f t="shared" si="2"/>
        <v> (30) COLLATE SQL_Latin1_General_CP1_CI_AS</v>
      </c>
      <c r="N10" t="str">
        <f t="shared" si="3"/>
        <v> NOT NULL ,</v>
      </c>
    </row>
    <row r="11" spans="3:14" ht="12.75">
      <c r="C11" t="s">
        <v>14</v>
      </c>
      <c r="D11" t="s">
        <v>20</v>
      </c>
      <c r="E11" t="s">
        <v>16</v>
      </c>
      <c r="F11">
        <v>1.4</v>
      </c>
      <c r="G11" t="s">
        <v>9</v>
      </c>
      <c r="H11">
        <v>17</v>
      </c>
      <c r="I11" t="s">
        <v>7</v>
      </c>
      <c r="K11" t="str">
        <f t="shared" si="0"/>
        <v> [CreatedAt] </v>
      </c>
      <c r="L11" t="str">
        <f t="shared" si="1"/>
        <v> [datetime] </v>
      </c>
      <c r="M11">
        <f t="shared" si="2"/>
      </c>
      <c r="N11" t="str">
        <f t="shared" si="3"/>
        <v> NOT NULL ,</v>
      </c>
    </row>
    <row r="12" spans="3:14" ht="12.75">
      <c r="C12" t="s">
        <v>14</v>
      </c>
      <c r="D12" t="s">
        <v>21</v>
      </c>
      <c r="E12" t="s">
        <v>16</v>
      </c>
      <c r="F12">
        <v>1.4</v>
      </c>
      <c r="G12" t="s">
        <v>6</v>
      </c>
      <c r="H12">
        <v>30</v>
      </c>
      <c r="I12" t="s">
        <v>7</v>
      </c>
      <c r="K12" t="str">
        <f t="shared" si="0"/>
        <v> [ModifiedBy] </v>
      </c>
      <c r="L12" t="str">
        <f t="shared" si="1"/>
        <v> [varchar] </v>
      </c>
      <c r="M12" t="str">
        <f t="shared" si="2"/>
        <v> (30) COLLATE SQL_Latin1_General_CP1_CI_AS</v>
      </c>
      <c r="N12" t="str">
        <f t="shared" si="3"/>
        <v> NOT NULL ,</v>
      </c>
    </row>
    <row r="13" spans="3:14" ht="12.75">
      <c r="C13" t="s">
        <v>14</v>
      </c>
      <c r="D13" t="s">
        <v>22</v>
      </c>
      <c r="E13" t="s">
        <v>16</v>
      </c>
      <c r="F13">
        <v>1.4</v>
      </c>
      <c r="G13" t="s">
        <v>9</v>
      </c>
      <c r="H13">
        <v>17</v>
      </c>
      <c r="I13" t="s">
        <v>7</v>
      </c>
      <c r="K13" t="str">
        <f t="shared" si="0"/>
        <v> [ModifiedAt] </v>
      </c>
      <c r="L13" t="str">
        <f t="shared" si="1"/>
        <v> [datetime] </v>
      </c>
      <c r="M13">
        <f t="shared" si="2"/>
      </c>
      <c r="N13" t="str">
        <f t="shared" si="3"/>
        <v> NOT NULL ,</v>
      </c>
    </row>
    <row r="14" spans="3:14" ht="12.75">
      <c r="C14" t="s">
        <v>14</v>
      </c>
      <c r="D14" t="s">
        <v>23</v>
      </c>
      <c r="E14" t="s">
        <v>16</v>
      </c>
      <c r="F14">
        <v>1.4</v>
      </c>
      <c r="G14" t="s">
        <v>24</v>
      </c>
      <c r="H14">
        <v>1</v>
      </c>
      <c r="I14" t="s">
        <v>7</v>
      </c>
      <c r="K14" t="str">
        <f t="shared" si="0"/>
        <v> [Status] </v>
      </c>
      <c r="L14" t="str">
        <f t="shared" si="1"/>
        <v> [char] </v>
      </c>
      <c r="M14" t="str">
        <f t="shared" si="2"/>
        <v> (1)</v>
      </c>
      <c r="N14" t="str">
        <f t="shared" si="3"/>
        <v> NOT NULL ,</v>
      </c>
    </row>
    <row r="15" spans="3:14" ht="12.75">
      <c r="C15" t="s">
        <v>14</v>
      </c>
      <c r="D15" t="s">
        <v>25</v>
      </c>
      <c r="E15" t="s">
        <v>16</v>
      </c>
      <c r="F15">
        <v>1.4</v>
      </c>
      <c r="G15" t="s">
        <v>12</v>
      </c>
      <c r="H15">
        <v>19</v>
      </c>
      <c r="I15" t="s">
        <v>26</v>
      </c>
      <c r="K15" t="str">
        <f t="shared" si="0"/>
        <v> [OwnerOrganisationOID] </v>
      </c>
      <c r="L15" t="str">
        <f t="shared" si="1"/>
        <v> [bigint] </v>
      </c>
      <c r="M15">
        <f t="shared" si="2"/>
      </c>
      <c r="N15" t="str">
        <f t="shared" si="3"/>
        <v> NULL ,</v>
      </c>
    </row>
    <row r="16" spans="4:14" ht="12.75">
      <c r="D16" t="s">
        <v>23</v>
      </c>
      <c r="E16" t="s">
        <v>16</v>
      </c>
      <c r="F16">
        <v>1.4</v>
      </c>
      <c r="G16" t="s">
        <v>24</v>
      </c>
      <c r="H16">
        <v>1</v>
      </c>
      <c r="I16" t="s">
        <v>7</v>
      </c>
      <c r="K16" t="str">
        <f t="shared" si="0"/>
        <v> [Status] </v>
      </c>
      <c r="L16" t="str">
        <f t="shared" si="1"/>
        <v> [char] </v>
      </c>
      <c r="M16" t="str">
        <f t="shared" si="2"/>
        <v> (1)</v>
      </c>
      <c r="N16" t="str">
        <f t="shared" si="3"/>
        <v> NOT NULL ,</v>
      </c>
    </row>
    <row r="17" spans="4:14" ht="12.75">
      <c r="D17" t="s">
        <v>25</v>
      </c>
      <c r="E17" t="s">
        <v>16</v>
      </c>
      <c r="F17">
        <v>1.4</v>
      </c>
      <c r="G17" t="s">
        <v>12</v>
      </c>
      <c r="H17">
        <v>19</v>
      </c>
      <c r="I17" t="s">
        <v>26</v>
      </c>
      <c r="K17" t="str">
        <f t="shared" si="0"/>
        <v> [OwnerOrganisationOID] </v>
      </c>
      <c r="L17" t="str">
        <f t="shared" si="1"/>
        <v> [bigint] </v>
      </c>
      <c r="M17">
        <f t="shared" si="2"/>
      </c>
      <c r="N17" t="str">
        <f t="shared" si="3"/>
        <v> NULL ,</v>
      </c>
    </row>
    <row r="18" spans="4:14" ht="12.75">
      <c r="D18" t="s">
        <v>27</v>
      </c>
      <c r="E18" t="s">
        <v>16</v>
      </c>
      <c r="F18">
        <v>1.4</v>
      </c>
      <c r="G18" t="s">
        <v>6</v>
      </c>
      <c r="H18">
        <v>20</v>
      </c>
      <c r="I18" t="s">
        <v>26</v>
      </c>
      <c r="K18" t="str">
        <f t="shared" si="0"/>
        <v> [MHRTID] </v>
      </c>
      <c r="L18" t="str">
        <f t="shared" si="1"/>
        <v> [varchar] </v>
      </c>
      <c r="M18" t="str">
        <f t="shared" si="2"/>
        <v> (20) COLLATE SQL_Latin1_General_CP1_CI_AS</v>
      </c>
      <c r="N18" t="str">
        <f t="shared" si="3"/>
        <v> NULL ,</v>
      </c>
    </row>
    <row r="19" spans="4:14" ht="12.75">
      <c r="D19" t="s">
        <v>28</v>
      </c>
      <c r="E19" t="s">
        <v>16</v>
      </c>
      <c r="F19">
        <v>1.4</v>
      </c>
      <c r="G19" t="s">
        <v>12</v>
      </c>
      <c r="H19">
        <v>19</v>
      </c>
      <c r="I19" t="s">
        <v>26</v>
      </c>
      <c r="K19" t="str">
        <f t="shared" si="0"/>
        <v> [CurrntDeclnHOOID] </v>
      </c>
      <c r="L19" t="str">
        <f t="shared" si="1"/>
        <v> [bigint] </v>
      </c>
      <c r="M19">
        <f t="shared" si="2"/>
      </c>
      <c r="N19" t="str">
        <f t="shared" si="3"/>
        <v> NULL ,</v>
      </c>
    </row>
    <row r="20" spans="4:14" ht="12.75">
      <c r="D20" t="s">
        <v>29</v>
      </c>
      <c r="E20" t="s">
        <v>16</v>
      </c>
      <c r="F20">
        <v>1.4</v>
      </c>
      <c r="G20" t="s">
        <v>12</v>
      </c>
      <c r="H20">
        <v>19</v>
      </c>
      <c r="I20" t="s">
        <v>26</v>
      </c>
      <c r="K20" t="str">
        <f t="shared" si="0"/>
        <v> [RecTreatmentHOOID] </v>
      </c>
      <c r="L20" t="str">
        <f t="shared" si="1"/>
        <v> [bigint] </v>
      </c>
      <c r="M20">
        <f t="shared" si="2"/>
      </c>
      <c r="N20" t="str">
        <f t="shared" si="3"/>
        <v> NULL ,</v>
      </c>
    </row>
    <row r="21" spans="4:14" ht="12.75">
      <c r="D21" t="s">
        <v>19</v>
      </c>
      <c r="E21" t="s">
        <v>16</v>
      </c>
      <c r="F21">
        <v>1.4</v>
      </c>
      <c r="G21" t="s">
        <v>6</v>
      </c>
      <c r="H21">
        <v>30</v>
      </c>
      <c r="I21" t="s">
        <v>7</v>
      </c>
      <c r="K21" t="str">
        <f t="shared" si="0"/>
        <v> [CreatedBy] </v>
      </c>
      <c r="L21" t="str">
        <f t="shared" si="1"/>
        <v> [varchar] </v>
      </c>
      <c r="M21" t="str">
        <f t="shared" si="2"/>
        <v> (30) COLLATE SQL_Latin1_General_CP1_CI_AS</v>
      </c>
      <c r="N21" t="str">
        <f t="shared" si="3"/>
        <v> NOT NULL ,</v>
      </c>
    </row>
    <row r="22" spans="4:14" ht="12.75">
      <c r="D22" t="s">
        <v>20</v>
      </c>
      <c r="E22" t="s">
        <v>16</v>
      </c>
      <c r="F22">
        <v>1.4</v>
      </c>
      <c r="G22" t="s">
        <v>9</v>
      </c>
      <c r="H22">
        <v>17</v>
      </c>
      <c r="I22" t="s">
        <v>7</v>
      </c>
      <c r="K22" t="str">
        <f t="shared" si="0"/>
        <v> [CreatedAt] </v>
      </c>
      <c r="L22" t="str">
        <f t="shared" si="1"/>
        <v> [datetime] </v>
      </c>
      <c r="M22">
        <f t="shared" si="2"/>
      </c>
      <c r="N22" t="str">
        <f t="shared" si="3"/>
        <v> NOT NULL ,</v>
      </c>
    </row>
    <row r="23" spans="4:14" ht="12.75">
      <c r="D23" t="s">
        <v>30</v>
      </c>
      <c r="E23" t="s">
        <v>16</v>
      </c>
      <c r="F23">
        <v>1.4</v>
      </c>
      <c r="G23" t="s">
        <v>6</v>
      </c>
      <c r="H23">
        <v>30</v>
      </c>
      <c r="I23" t="s">
        <v>7</v>
      </c>
      <c r="K23" t="str">
        <f t="shared" si="0"/>
        <v> [ModifiedBY] </v>
      </c>
      <c r="L23" t="str">
        <f t="shared" si="1"/>
        <v> [varchar] </v>
      </c>
      <c r="M23" t="str">
        <f t="shared" si="2"/>
        <v> (30) COLLATE SQL_Latin1_General_CP1_CI_AS</v>
      </c>
      <c r="N23" t="str">
        <f t="shared" si="3"/>
        <v> NOT NULL ,</v>
      </c>
    </row>
    <row r="24" spans="4:14" ht="12.75">
      <c r="D24" t="s">
        <v>22</v>
      </c>
      <c r="E24" t="s">
        <v>16</v>
      </c>
      <c r="F24">
        <v>1.4</v>
      </c>
      <c r="G24" t="s">
        <v>9</v>
      </c>
      <c r="H24">
        <v>17</v>
      </c>
      <c r="I24" t="s">
        <v>7</v>
      </c>
      <c r="K24" t="str">
        <f t="shared" si="0"/>
        <v> [ModifiedAt] </v>
      </c>
      <c r="L24" t="str">
        <f t="shared" si="1"/>
        <v> [datetime] </v>
      </c>
      <c r="M24">
        <f t="shared" si="2"/>
      </c>
      <c r="N24" t="str">
        <f t="shared" si="3"/>
        <v> NOT NULL ,</v>
      </c>
    </row>
    <row r="25" spans="4:14" ht="12.75">
      <c r="D25" t="s">
        <v>23</v>
      </c>
      <c r="E25" t="s">
        <v>16</v>
      </c>
      <c r="F25">
        <v>1.4</v>
      </c>
      <c r="G25" t="s">
        <v>24</v>
      </c>
      <c r="H25">
        <v>1</v>
      </c>
      <c r="I25" t="s">
        <v>7</v>
      </c>
      <c r="K25" t="str">
        <f t="shared" si="0"/>
        <v> [Status] </v>
      </c>
      <c r="L25" t="str">
        <f t="shared" si="1"/>
        <v> [char] </v>
      </c>
      <c r="M25" t="str">
        <f t="shared" si="2"/>
        <v> (1)</v>
      </c>
      <c r="N25" t="str">
        <f t="shared" si="3"/>
        <v> NOT NULL ,</v>
      </c>
    </row>
    <row r="26" spans="4:14" ht="12.75">
      <c r="D26" t="s">
        <v>31</v>
      </c>
      <c r="E26" t="s">
        <v>16</v>
      </c>
      <c r="F26">
        <v>1.4</v>
      </c>
      <c r="G26" t="s">
        <v>6</v>
      </c>
      <c r="H26">
        <v>36</v>
      </c>
      <c r="I26" t="s">
        <v>26</v>
      </c>
      <c r="K26" t="str">
        <f t="shared" si="0"/>
        <v> [SourceOID] </v>
      </c>
      <c r="L26" t="str">
        <f t="shared" si="1"/>
        <v> [varchar] </v>
      </c>
      <c r="M26" t="str">
        <f t="shared" si="2"/>
        <v> (36) COLLATE SQL_Latin1_General_CP1_CI_AS</v>
      </c>
      <c r="N26" t="str">
        <f t="shared" si="3"/>
        <v> NULL ,</v>
      </c>
    </row>
    <row r="27" spans="4:14" ht="12.75">
      <c r="D27" t="s">
        <v>32</v>
      </c>
      <c r="E27" t="s">
        <v>16</v>
      </c>
      <c r="F27">
        <v>1.4</v>
      </c>
      <c r="G27" t="s">
        <v>6</v>
      </c>
      <c r="H27">
        <v>20</v>
      </c>
      <c r="I27" t="s">
        <v>26</v>
      </c>
      <c r="K27" t="str">
        <f t="shared" si="0"/>
        <v> [SourceType] </v>
      </c>
      <c r="L27" t="str">
        <f t="shared" si="1"/>
        <v> [varchar] </v>
      </c>
      <c r="M27" t="str">
        <f t="shared" si="2"/>
        <v> (20) COLLATE SQL_Latin1_General_CP1_CI_AS</v>
      </c>
      <c r="N27" t="str">
        <f t="shared" si="3"/>
        <v> NULL ,</v>
      </c>
    </row>
    <row r="28" spans="4:14" ht="12.75">
      <c r="D28" t="s">
        <v>25</v>
      </c>
      <c r="E28" t="s">
        <v>16</v>
      </c>
      <c r="F28">
        <v>1.4</v>
      </c>
      <c r="G28" t="s">
        <v>12</v>
      </c>
      <c r="H28">
        <v>19</v>
      </c>
      <c r="I28" t="s">
        <v>26</v>
      </c>
      <c r="K28" t="str">
        <f t="shared" si="0"/>
        <v> [OwnerOrganisationOID] </v>
      </c>
      <c r="L28" t="str">
        <f t="shared" si="1"/>
        <v> [bigint] </v>
      </c>
      <c r="M28">
        <f t="shared" si="2"/>
      </c>
      <c r="N28" t="str">
        <f t="shared" si="3"/>
        <v> NULL ,</v>
      </c>
    </row>
    <row r="29" spans="4:14" ht="12.75">
      <c r="D29" t="s">
        <v>33</v>
      </c>
      <c r="E29" t="s">
        <v>16</v>
      </c>
      <c r="F29">
        <v>1.4</v>
      </c>
      <c r="G29" t="s">
        <v>12</v>
      </c>
      <c r="H29">
        <v>19</v>
      </c>
      <c r="I29" t="s">
        <v>26</v>
      </c>
      <c r="K29" t="str">
        <f t="shared" si="0"/>
        <v> [HomeLeaveOID] </v>
      </c>
      <c r="L29" t="str">
        <f t="shared" si="1"/>
        <v> [bigint] </v>
      </c>
      <c r="M29">
        <f t="shared" si="2"/>
      </c>
      <c r="N29" t="str">
        <f t="shared" si="3"/>
        <v> NULL ,</v>
      </c>
    </row>
    <row r="30" spans="4:14" ht="12.75">
      <c r="D30" t="s">
        <v>32</v>
      </c>
      <c r="E30" t="s">
        <v>16</v>
      </c>
      <c r="F30">
        <v>1.4</v>
      </c>
      <c r="G30" t="s">
        <v>6</v>
      </c>
      <c r="H30">
        <v>20</v>
      </c>
      <c r="I30" t="s">
        <v>26</v>
      </c>
      <c r="K30" t="str">
        <f t="shared" si="0"/>
        <v> [SourceType] </v>
      </c>
      <c r="L30" t="str">
        <f t="shared" si="1"/>
        <v> [varchar] </v>
      </c>
      <c r="M30" t="str">
        <f t="shared" si="2"/>
        <v> (20) COLLATE SQL_Latin1_General_CP1_CI_AS</v>
      </c>
      <c r="N30" t="str">
        <f t="shared" si="3"/>
        <v> NULL ,</v>
      </c>
    </row>
    <row r="31" spans="4:14" ht="12.75">
      <c r="D31" t="s">
        <v>25</v>
      </c>
      <c r="E31" t="s">
        <v>16</v>
      </c>
      <c r="F31">
        <v>1.4</v>
      </c>
      <c r="G31" t="s">
        <v>12</v>
      </c>
      <c r="H31">
        <v>19</v>
      </c>
      <c r="I31" t="s">
        <v>26</v>
      </c>
      <c r="K31" t="str">
        <f t="shared" si="0"/>
        <v> [OwnerOrganisationOID] </v>
      </c>
      <c r="L31" t="str">
        <f t="shared" si="1"/>
        <v> [bigint] </v>
      </c>
      <c r="M31">
        <f t="shared" si="2"/>
      </c>
      <c r="N31" t="str">
        <f t="shared" si="3"/>
        <v> NULL ,</v>
      </c>
    </row>
    <row r="32" spans="4:14" ht="12.75">
      <c r="D32" t="s">
        <v>21</v>
      </c>
      <c r="E32" t="s">
        <v>16</v>
      </c>
      <c r="F32">
        <v>1.4</v>
      </c>
      <c r="G32" t="s">
        <v>6</v>
      </c>
      <c r="H32">
        <v>30</v>
      </c>
      <c r="I32" t="s">
        <v>7</v>
      </c>
      <c r="K32" t="str">
        <f t="shared" si="0"/>
        <v> [ModifiedBy] </v>
      </c>
      <c r="L32" t="str">
        <f t="shared" si="1"/>
        <v> [varchar] </v>
      </c>
      <c r="M32" t="str">
        <f t="shared" si="2"/>
        <v> (30) COLLATE SQL_Latin1_General_CP1_CI_AS</v>
      </c>
      <c r="N32" t="str">
        <f t="shared" si="3"/>
        <v> NOT NULL ,</v>
      </c>
    </row>
    <row r="33" spans="4:14" ht="12.75">
      <c r="D33" t="s">
        <v>22</v>
      </c>
      <c r="E33" t="s">
        <v>16</v>
      </c>
      <c r="F33">
        <v>1.4</v>
      </c>
      <c r="G33" t="s">
        <v>9</v>
      </c>
      <c r="H33">
        <v>17</v>
      </c>
      <c r="I33" t="s">
        <v>7</v>
      </c>
      <c r="K33" t="str">
        <f t="shared" si="0"/>
        <v> [ModifiedAt] </v>
      </c>
      <c r="L33" t="str">
        <f t="shared" si="1"/>
        <v> [datetime] </v>
      </c>
      <c r="M33">
        <f t="shared" si="2"/>
      </c>
      <c r="N33" t="str">
        <f t="shared" si="3"/>
        <v> NOT NULL ,</v>
      </c>
    </row>
    <row r="34" spans="4:14" ht="12.75">
      <c r="D34" t="s">
        <v>23</v>
      </c>
      <c r="E34" t="s">
        <v>16</v>
      </c>
      <c r="F34">
        <v>1.4</v>
      </c>
      <c r="G34" t="s">
        <v>24</v>
      </c>
      <c r="H34">
        <v>1</v>
      </c>
      <c r="I34" t="s">
        <v>7</v>
      </c>
      <c r="K34" t="str">
        <f t="shared" si="0"/>
        <v> [Status] </v>
      </c>
      <c r="L34" t="str">
        <f t="shared" si="1"/>
        <v> [char] </v>
      </c>
      <c r="M34" t="str">
        <f t="shared" si="2"/>
        <v> (1)</v>
      </c>
      <c r="N34" t="str">
        <f t="shared" si="3"/>
        <v> NOT NULL ,</v>
      </c>
    </row>
    <row r="35" spans="4:14" ht="12.75">
      <c r="D35" t="s">
        <v>31</v>
      </c>
      <c r="E35" t="s">
        <v>16</v>
      </c>
      <c r="F35">
        <v>1.4</v>
      </c>
      <c r="G35" t="s">
        <v>6</v>
      </c>
      <c r="H35">
        <v>36</v>
      </c>
      <c r="I35" t="s">
        <v>26</v>
      </c>
      <c r="K35" t="str">
        <f t="shared" si="0"/>
        <v> [SourceOID] </v>
      </c>
      <c r="L35" t="str">
        <f t="shared" si="1"/>
        <v> [varchar] </v>
      </c>
      <c r="M35" t="str">
        <f t="shared" si="2"/>
        <v> (36) COLLATE SQL_Latin1_General_CP1_CI_AS</v>
      </c>
      <c r="N35" t="str">
        <f t="shared" si="3"/>
        <v> NULL ,</v>
      </c>
    </row>
    <row r="36" spans="4:14" ht="12.75">
      <c r="D36" t="s">
        <v>32</v>
      </c>
      <c r="E36" t="s">
        <v>16</v>
      </c>
      <c r="F36">
        <v>1.4</v>
      </c>
      <c r="G36" t="s">
        <v>6</v>
      </c>
      <c r="H36">
        <v>20</v>
      </c>
      <c r="I36" t="s">
        <v>26</v>
      </c>
      <c r="K36" t="str">
        <f t="shared" si="0"/>
        <v> [SourceType] </v>
      </c>
      <c r="L36" t="str">
        <f t="shared" si="1"/>
        <v> [varchar] </v>
      </c>
      <c r="M36" t="str">
        <f t="shared" si="2"/>
        <v> (20) COLLATE SQL_Latin1_General_CP1_CI_AS</v>
      </c>
      <c r="N36" t="str">
        <f t="shared" si="3"/>
        <v> NULL ,</v>
      </c>
    </row>
    <row r="37" spans="4:14" ht="12.75">
      <c r="D37" t="s">
        <v>25</v>
      </c>
      <c r="E37" t="s">
        <v>16</v>
      </c>
      <c r="F37">
        <v>1.4</v>
      </c>
      <c r="G37" t="s">
        <v>12</v>
      </c>
      <c r="H37">
        <v>19</v>
      </c>
      <c r="I37" t="s">
        <v>26</v>
      </c>
      <c r="K37" t="str">
        <f t="shared" si="0"/>
        <v> [OwnerOrganisationOID] </v>
      </c>
      <c r="L37" t="str">
        <f t="shared" si="1"/>
        <v> [bigint] </v>
      </c>
      <c r="M37">
        <f t="shared" si="2"/>
      </c>
      <c r="N37" t="str">
        <f t="shared" si="3"/>
        <v> NULL ,</v>
      </c>
    </row>
    <row r="38" spans="4:14" ht="12.75">
      <c r="D38" t="s">
        <v>34</v>
      </c>
      <c r="E38" t="s">
        <v>16</v>
      </c>
      <c r="F38">
        <v>1.4</v>
      </c>
      <c r="G38" t="s">
        <v>6</v>
      </c>
      <c r="H38">
        <v>20</v>
      </c>
      <c r="I38" t="s">
        <v>7</v>
      </c>
      <c r="K38" t="str">
        <f t="shared" si="0"/>
        <v> [SECTYCode] </v>
      </c>
      <c r="L38" t="str">
        <f t="shared" si="1"/>
        <v> [varchar] </v>
      </c>
      <c r="M38" t="str">
        <f t="shared" si="2"/>
        <v> (20) COLLATE SQL_Latin1_General_CP1_CI_AS</v>
      </c>
      <c r="N38" t="str">
        <f t="shared" si="3"/>
        <v> NOT NULL ,</v>
      </c>
    </row>
    <row r="39" spans="4:14" ht="12.75">
      <c r="D39" t="s">
        <v>35</v>
      </c>
      <c r="E39" t="s">
        <v>16</v>
      </c>
      <c r="F39">
        <v>1.4</v>
      </c>
      <c r="G39" t="s">
        <v>12</v>
      </c>
      <c r="H39">
        <v>19</v>
      </c>
      <c r="I39" t="s">
        <v>26</v>
      </c>
      <c r="K39" t="str">
        <f t="shared" si="0"/>
        <v> [OwnedOrganisationOID] </v>
      </c>
      <c r="L39" t="str">
        <f t="shared" si="1"/>
        <v> [bigint] </v>
      </c>
      <c r="M39">
        <f t="shared" si="2"/>
      </c>
      <c r="N39" t="str">
        <f t="shared" si="3"/>
        <v> NULL ,</v>
      </c>
    </row>
    <row r="40" spans="4:14" ht="12.75">
      <c r="D40" t="s">
        <v>36</v>
      </c>
      <c r="E40" t="s">
        <v>16</v>
      </c>
      <c r="F40">
        <v>1.4</v>
      </c>
      <c r="G40" t="s">
        <v>37</v>
      </c>
      <c r="H40">
        <v>5</v>
      </c>
      <c r="I40" t="s">
        <v>26</v>
      </c>
      <c r="K40" t="str">
        <f t="shared" si="0"/>
        <v> [RenewalNumber] </v>
      </c>
      <c r="L40" t="str">
        <f t="shared" si="1"/>
        <v> [smallint] </v>
      </c>
      <c r="M40">
        <f t="shared" si="2"/>
      </c>
      <c r="N40" t="str">
        <f t="shared" si="3"/>
        <v> NULL ,</v>
      </c>
    </row>
    <row r="41" spans="4:14" ht="12.75">
      <c r="D41" t="s">
        <v>38</v>
      </c>
      <c r="E41" t="s">
        <v>16</v>
      </c>
      <c r="F41">
        <v>1.4</v>
      </c>
      <c r="G41" t="s">
        <v>12</v>
      </c>
      <c r="H41">
        <v>19</v>
      </c>
      <c r="I41" t="s">
        <v>26</v>
      </c>
      <c r="K41" t="str">
        <f t="shared" si="0"/>
        <v> [CRMOUserOID] </v>
      </c>
      <c r="L41" t="str">
        <f t="shared" si="1"/>
        <v> [bigint] </v>
      </c>
      <c r="M41">
        <f t="shared" si="2"/>
      </c>
      <c r="N41" t="str">
        <f t="shared" si="3"/>
        <v> NULL ,</v>
      </c>
    </row>
    <row r="42" spans="4:14" ht="12.75">
      <c r="D42" t="s">
        <v>39</v>
      </c>
      <c r="E42" t="s">
        <v>16</v>
      </c>
      <c r="F42">
        <v>1.4</v>
      </c>
      <c r="G42" t="s">
        <v>12</v>
      </c>
      <c r="H42">
        <v>19</v>
      </c>
      <c r="I42" t="s">
        <v>26</v>
      </c>
      <c r="K42" t="str">
        <f t="shared" si="0"/>
        <v> [NEScheduleOID] </v>
      </c>
      <c r="L42" t="str">
        <f t="shared" si="1"/>
        <v> [bigint] </v>
      </c>
      <c r="M42">
        <f t="shared" si="2"/>
      </c>
      <c r="N42" t="str">
        <f t="shared" si="3"/>
        <v> NULL ,</v>
      </c>
    </row>
    <row r="43" spans="4:14" ht="12.75">
      <c r="D43" t="s">
        <v>25</v>
      </c>
      <c r="E43" t="s">
        <v>16</v>
      </c>
      <c r="F43">
        <v>1.4</v>
      </c>
      <c r="G43" t="s">
        <v>12</v>
      </c>
      <c r="H43">
        <v>19</v>
      </c>
      <c r="I43" t="s">
        <v>26</v>
      </c>
      <c r="K43" t="str">
        <f t="shared" si="0"/>
        <v> [OwnerOrganisationOID] </v>
      </c>
      <c r="L43" t="str">
        <f t="shared" si="1"/>
        <v> [bigint] </v>
      </c>
      <c r="M43">
        <f t="shared" si="2"/>
      </c>
      <c r="N43" t="str">
        <f t="shared" si="3"/>
        <v> NULL ,</v>
      </c>
    </row>
    <row r="44" spans="4:14" ht="12.75">
      <c r="D44" t="s">
        <v>40</v>
      </c>
      <c r="E44" t="s">
        <v>16</v>
      </c>
      <c r="F44">
        <v>1.4</v>
      </c>
      <c r="G44" t="s">
        <v>12</v>
      </c>
      <c r="H44">
        <v>19</v>
      </c>
      <c r="I44" t="s">
        <v>26</v>
      </c>
      <c r="K44" t="str">
        <f t="shared" si="0"/>
        <v> [PriorCPMBookingOID] </v>
      </c>
      <c r="L44" t="str">
        <f t="shared" si="1"/>
        <v> [bigint] </v>
      </c>
      <c r="M44">
        <f t="shared" si="2"/>
      </c>
      <c r="N44" t="str">
        <f t="shared" si="3"/>
        <v> NULL ,</v>
      </c>
    </row>
    <row r="45" spans="4:14" ht="12.75">
      <c r="D45" t="s">
        <v>41</v>
      </c>
      <c r="E45" t="s">
        <v>16</v>
      </c>
      <c r="F45">
        <v>1.4</v>
      </c>
      <c r="G45" t="s">
        <v>12</v>
      </c>
      <c r="H45">
        <v>19</v>
      </c>
      <c r="I45" t="s">
        <v>26</v>
      </c>
      <c r="K45" t="str">
        <f t="shared" si="0"/>
        <v> [SourcePatientOID] </v>
      </c>
      <c r="L45" t="str">
        <f t="shared" si="1"/>
        <v> [bigint] </v>
      </c>
      <c r="M45">
        <f t="shared" si="2"/>
      </c>
      <c r="N45" t="str">
        <f t="shared" si="3"/>
        <v> NULL ,</v>
      </c>
    </row>
    <row r="46" spans="4:14" ht="12.75">
      <c r="D46" t="s">
        <v>42</v>
      </c>
      <c r="E46" t="s">
        <v>16</v>
      </c>
      <c r="F46">
        <v>1.4</v>
      </c>
      <c r="G46" t="s">
        <v>43</v>
      </c>
      <c r="H46">
        <v>10</v>
      </c>
      <c r="I46" t="s">
        <v>7</v>
      </c>
      <c r="K46" t="str">
        <f t="shared" si="0"/>
        <v> [PartKey] </v>
      </c>
      <c r="L46" t="str">
        <f t="shared" si="1"/>
        <v> [int] </v>
      </c>
      <c r="M46">
        <f t="shared" si="2"/>
      </c>
      <c r="N46" t="str">
        <f t="shared" si="3"/>
        <v> NOT NULL ,</v>
      </c>
    </row>
    <row r="47" spans="4:14" ht="12.75">
      <c r="D47" t="s">
        <v>44</v>
      </c>
      <c r="E47" t="s">
        <v>16</v>
      </c>
      <c r="F47">
        <v>1.4</v>
      </c>
      <c r="G47" t="s">
        <v>6</v>
      </c>
      <c r="H47">
        <v>20</v>
      </c>
      <c r="I47" t="s">
        <v>26</v>
      </c>
      <c r="K47" t="str">
        <f t="shared" si="0"/>
        <v> [LOFEACode] </v>
      </c>
      <c r="L47" t="str">
        <f t="shared" si="1"/>
        <v> [varchar] </v>
      </c>
      <c r="M47" t="str">
        <f t="shared" si="2"/>
        <v> (20) COLLATE SQL_Latin1_General_CP1_CI_AS</v>
      </c>
      <c r="N47" t="str">
        <f t="shared" si="3"/>
        <v> NULL ,</v>
      </c>
    </row>
    <row r="48" spans="4:14" ht="12.75">
      <c r="D48" t="s">
        <v>45</v>
      </c>
      <c r="E48" t="s">
        <v>16</v>
      </c>
      <c r="F48">
        <v>1.4</v>
      </c>
      <c r="G48" t="s">
        <v>12</v>
      </c>
      <c r="H48">
        <v>19</v>
      </c>
      <c r="I48" t="s">
        <v>26</v>
      </c>
      <c r="K48" t="str">
        <f t="shared" si="0"/>
        <v> [SpecialtyOID] </v>
      </c>
      <c r="L48" t="str">
        <f t="shared" si="1"/>
        <v> [bigint] </v>
      </c>
      <c r="M48">
        <f t="shared" si="2"/>
      </c>
      <c r="N48" t="str">
        <f t="shared" si="3"/>
        <v> NULL ,</v>
      </c>
    </row>
    <row r="49" spans="4:14" ht="12.75">
      <c r="D49" t="s">
        <v>46</v>
      </c>
      <c r="E49" t="s">
        <v>16</v>
      </c>
      <c r="F49">
        <v>1.6</v>
      </c>
      <c r="G49" t="s">
        <v>43</v>
      </c>
      <c r="H49">
        <v>10</v>
      </c>
      <c r="I49" t="s">
        <v>26</v>
      </c>
      <c r="K49" t="str">
        <f t="shared" si="0"/>
        <v> [UsageContext] </v>
      </c>
      <c r="L49" t="str">
        <f t="shared" si="1"/>
        <v> [int] </v>
      </c>
      <c r="M49">
        <f t="shared" si="2"/>
      </c>
      <c r="N49" t="str">
        <f t="shared" si="3"/>
        <v> NULL ,</v>
      </c>
    </row>
    <row r="50" spans="4:14" ht="12.75">
      <c r="D50" t="s">
        <v>47</v>
      </c>
      <c r="E50" t="s">
        <v>16</v>
      </c>
      <c r="F50">
        <v>1.6</v>
      </c>
      <c r="G50" t="s">
        <v>12</v>
      </c>
      <c r="H50">
        <v>19</v>
      </c>
      <c r="I50" t="s">
        <v>26</v>
      </c>
      <c r="K50" t="str">
        <f t="shared" si="0"/>
        <v> [PatientOID] </v>
      </c>
      <c r="L50" t="str">
        <f t="shared" si="1"/>
        <v> [bigint] </v>
      </c>
      <c r="M50">
        <f t="shared" si="2"/>
      </c>
      <c r="N50" t="str">
        <f t="shared" si="3"/>
        <v> NULL ,</v>
      </c>
    </row>
    <row r="51" spans="4:14" ht="12.75">
      <c r="D51" t="s">
        <v>48</v>
      </c>
      <c r="E51" t="s">
        <v>16</v>
      </c>
      <c r="F51">
        <v>1.6</v>
      </c>
      <c r="G51" t="s">
        <v>12</v>
      </c>
      <c r="H51">
        <v>19</v>
      </c>
      <c r="I51" t="s">
        <v>26</v>
      </c>
      <c r="K51" t="str">
        <f t="shared" si="0"/>
        <v> [SetViewOID] </v>
      </c>
      <c r="L51" t="str">
        <f t="shared" si="1"/>
        <v> [bigint] </v>
      </c>
      <c r="M51">
        <f t="shared" si="2"/>
      </c>
      <c r="N51" t="str">
        <f t="shared" si="3"/>
        <v> NULL ,</v>
      </c>
    </row>
    <row r="52" spans="4:14" ht="12.75">
      <c r="D52" t="s">
        <v>49</v>
      </c>
      <c r="E52" t="s">
        <v>16</v>
      </c>
      <c r="F52">
        <v>1.6</v>
      </c>
      <c r="G52" t="s">
        <v>24</v>
      </c>
      <c r="H52">
        <v>1</v>
      </c>
      <c r="I52" t="s">
        <v>26</v>
      </c>
      <c r="K52" t="str">
        <f t="shared" si="0"/>
        <v> [CanObsolete] </v>
      </c>
      <c r="L52" t="str">
        <f t="shared" si="1"/>
        <v> [char] </v>
      </c>
      <c r="M52" t="str">
        <f t="shared" si="2"/>
        <v> (1)</v>
      </c>
      <c r="N52" t="str">
        <f t="shared" si="3"/>
        <v> NULL ,</v>
      </c>
    </row>
    <row r="53" spans="4:14" ht="12.75">
      <c r="D53" t="s">
        <v>50</v>
      </c>
      <c r="E53" t="s">
        <v>16</v>
      </c>
      <c r="F53">
        <v>1.6</v>
      </c>
      <c r="G53" t="s">
        <v>12</v>
      </c>
      <c r="H53">
        <v>19</v>
      </c>
      <c r="I53" t="s">
        <v>26</v>
      </c>
      <c r="K53" t="str">
        <f t="shared" si="0"/>
        <v> [CareCoordinatorOID] </v>
      </c>
      <c r="L53" t="str">
        <f t="shared" si="1"/>
        <v> [bigint] </v>
      </c>
      <c r="M53">
        <f t="shared" si="2"/>
      </c>
      <c r="N53" t="str">
        <f t="shared" si="3"/>
        <v> NULL ,</v>
      </c>
    </row>
    <row r="54" spans="4:14" ht="12.75">
      <c r="D54" t="s">
        <v>51</v>
      </c>
      <c r="E54" t="s">
        <v>16</v>
      </c>
      <c r="F54">
        <v>1.6</v>
      </c>
      <c r="G54" t="s">
        <v>24</v>
      </c>
      <c r="H54">
        <v>1</v>
      </c>
      <c r="I54" t="s">
        <v>26</v>
      </c>
      <c r="K54" t="str">
        <f t="shared" si="0"/>
        <v> [IsAutoFinalise] </v>
      </c>
      <c r="L54" t="str">
        <f t="shared" si="1"/>
        <v> [char] </v>
      </c>
      <c r="M54" t="str">
        <f t="shared" si="2"/>
        <v> (1)</v>
      </c>
      <c r="N54" t="str">
        <f t="shared" si="3"/>
        <v> NULL ,</v>
      </c>
    </row>
    <row r="55" spans="4:14" ht="12.75">
      <c r="D55" t="s">
        <v>52</v>
      </c>
      <c r="E55" t="s">
        <v>16</v>
      </c>
      <c r="F55">
        <v>1.6</v>
      </c>
      <c r="G55" t="s">
        <v>6</v>
      </c>
      <c r="H55">
        <v>20</v>
      </c>
      <c r="I55" t="s">
        <v>26</v>
      </c>
      <c r="K55" t="str">
        <f t="shared" si="0"/>
        <v> [CCTYPCode] </v>
      </c>
      <c r="L55" t="str">
        <f t="shared" si="1"/>
        <v> [varchar] </v>
      </c>
      <c r="M55" t="str">
        <f t="shared" si="2"/>
        <v> (20) COLLATE SQL_Latin1_General_CP1_CI_AS</v>
      </c>
      <c r="N55" t="str">
        <f t="shared" si="3"/>
        <v> NULL ,</v>
      </c>
    </row>
    <row r="56" spans="4:14" ht="12.75">
      <c r="D56" t="s">
        <v>53</v>
      </c>
      <c r="E56" t="s">
        <v>16</v>
      </c>
      <c r="F56">
        <v>1.4</v>
      </c>
      <c r="G56" t="s">
        <v>12</v>
      </c>
      <c r="H56">
        <v>19</v>
      </c>
      <c r="I56" t="s">
        <v>26</v>
      </c>
      <c r="K56" t="str">
        <f t="shared" si="0"/>
        <v> [NextOfKinInformedUserOID] </v>
      </c>
      <c r="L56" t="str">
        <f t="shared" si="1"/>
        <v> [bigint] </v>
      </c>
      <c r="M56">
        <f t="shared" si="2"/>
      </c>
      <c r="N56" t="str">
        <f t="shared" si="3"/>
        <v> NULL ,</v>
      </c>
    </row>
    <row r="57" spans="4:14" ht="12.75">
      <c r="D57" t="s">
        <v>54</v>
      </c>
      <c r="E57" t="s">
        <v>16</v>
      </c>
      <c r="F57">
        <v>1.4</v>
      </c>
      <c r="G57" t="s">
        <v>9</v>
      </c>
      <c r="H57">
        <v>17</v>
      </c>
      <c r="I57" t="s">
        <v>26</v>
      </c>
      <c r="K57" t="str">
        <f t="shared" si="0"/>
        <v> [InformedDTTM] </v>
      </c>
      <c r="L57" t="str">
        <f t="shared" si="1"/>
        <v> [datetime] </v>
      </c>
      <c r="M57">
        <f t="shared" si="2"/>
      </c>
      <c r="N57" t="str">
        <f t="shared" si="3"/>
        <v> NULL ,</v>
      </c>
    </row>
    <row r="58" spans="4:14" ht="12.75">
      <c r="D58" t="s">
        <v>55</v>
      </c>
      <c r="E58" t="s">
        <v>16</v>
      </c>
      <c r="F58">
        <v>1.4</v>
      </c>
      <c r="G58" t="s">
        <v>12</v>
      </c>
      <c r="H58">
        <v>19</v>
      </c>
      <c r="I58" t="s">
        <v>26</v>
      </c>
      <c r="K58" t="str">
        <f t="shared" si="0"/>
        <v> [PoliceContactedOID] </v>
      </c>
      <c r="L58" t="str">
        <f t="shared" si="1"/>
        <v> [bigint] </v>
      </c>
      <c r="M58">
        <f t="shared" si="2"/>
      </c>
      <c r="N58" t="str">
        <f t="shared" si="3"/>
        <v> NULL ,</v>
      </c>
    </row>
    <row r="59" spans="4:14" ht="12.75">
      <c r="D59" t="s">
        <v>56</v>
      </c>
      <c r="E59" t="s">
        <v>16</v>
      </c>
      <c r="F59">
        <v>1.4</v>
      </c>
      <c r="G59" t="s">
        <v>9</v>
      </c>
      <c r="H59">
        <v>17</v>
      </c>
      <c r="I59" t="s">
        <v>26</v>
      </c>
      <c r="K59" t="str">
        <f t="shared" si="0"/>
        <v> [ContactedDTTM] </v>
      </c>
      <c r="L59" t="str">
        <f t="shared" si="1"/>
        <v> [datetime] </v>
      </c>
      <c r="M59">
        <f t="shared" si="2"/>
      </c>
      <c r="N59" t="str">
        <f t="shared" si="3"/>
        <v> NULL ,</v>
      </c>
    </row>
    <row r="60" spans="4:14" ht="12.75">
      <c r="D60" t="s">
        <v>57</v>
      </c>
      <c r="E60" t="s">
        <v>16</v>
      </c>
      <c r="F60">
        <v>1.4</v>
      </c>
      <c r="G60" t="s">
        <v>6</v>
      </c>
      <c r="H60">
        <v>255</v>
      </c>
      <c r="I60" t="s">
        <v>26</v>
      </c>
      <c r="K60" t="str">
        <f t="shared" si="0"/>
        <v> [Comments] </v>
      </c>
      <c r="L60" t="str">
        <f t="shared" si="1"/>
        <v> [varchar] </v>
      </c>
      <c r="M60" t="str">
        <f t="shared" si="2"/>
        <v> (255) COLLATE SQL_Latin1_General_CP1_CI_AS</v>
      </c>
      <c r="N60" t="str">
        <f t="shared" si="3"/>
        <v> NULL ,</v>
      </c>
    </row>
    <row r="61" spans="4:14" ht="12.75">
      <c r="D61" t="s">
        <v>58</v>
      </c>
      <c r="E61" t="s">
        <v>16</v>
      </c>
      <c r="F61">
        <v>1.4</v>
      </c>
      <c r="G61" t="s">
        <v>9</v>
      </c>
      <c r="H61">
        <v>17</v>
      </c>
      <c r="I61" t="s">
        <v>26</v>
      </c>
      <c r="K61" t="str">
        <f t="shared" si="0"/>
        <v> [AWOLFromDTTM] </v>
      </c>
      <c r="L61" t="str">
        <f t="shared" si="1"/>
        <v> [datetime] </v>
      </c>
      <c r="M61">
        <f t="shared" si="2"/>
      </c>
      <c r="N61" t="str">
        <f t="shared" si="3"/>
        <v> NULL ,</v>
      </c>
    </row>
    <row r="62" spans="4:14" ht="12.75">
      <c r="D62" t="s">
        <v>59</v>
      </c>
      <c r="E62" t="s">
        <v>16</v>
      </c>
      <c r="F62">
        <v>1.4</v>
      </c>
      <c r="G62" t="s">
        <v>9</v>
      </c>
      <c r="H62">
        <v>17</v>
      </c>
      <c r="I62" t="s">
        <v>26</v>
      </c>
      <c r="K62" t="str">
        <f t="shared" si="0"/>
        <v> [RevisedExpectedReturnDTTM] </v>
      </c>
      <c r="L62" t="str">
        <f t="shared" si="1"/>
        <v> [datetime] </v>
      </c>
      <c r="M62">
        <f t="shared" si="2"/>
      </c>
      <c r="N62" t="str">
        <f t="shared" si="3"/>
        <v> NULL ,</v>
      </c>
    </row>
    <row r="63" spans="4:14" ht="12.75">
      <c r="D63" t="s">
        <v>60</v>
      </c>
      <c r="E63" t="s">
        <v>16</v>
      </c>
      <c r="F63">
        <v>1.4</v>
      </c>
      <c r="G63" t="s">
        <v>6</v>
      </c>
      <c r="H63">
        <v>120</v>
      </c>
      <c r="I63" t="s">
        <v>26</v>
      </c>
      <c r="K63" t="str">
        <f t="shared" si="0"/>
        <v> [ContactedName] </v>
      </c>
      <c r="L63" t="str">
        <f t="shared" si="1"/>
        <v> [varchar] </v>
      </c>
      <c r="M63" t="str">
        <f t="shared" si="2"/>
        <v> (120) COLLATE SQL_Latin1_General_CP1_CI_AS</v>
      </c>
      <c r="N63" t="str">
        <f t="shared" si="3"/>
        <v> NULL ,</v>
      </c>
    </row>
    <row r="64" spans="4:14" ht="12.75">
      <c r="D64" t="s">
        <v>17</v>
      </c>
      <c r="E64" t="s">
        <v>16</v>
      </c>
      <c r="F64">
        <v>1.4</v>
      </c>
      <c r="G64" t="s">
        <v>12</v>
      </c>
      <c r="H64">
        <v>19</v>
      </c>
      <c r="I64" t="s">
        <v>26</v>
      </c>
      <c r="K64" t="str">
        <f t="shared" si="0"/>
        <v> [MHASectionConfigOID] </v>
      </c>
      <c r="L64" t="str">
        <f t="shared" si="1"/>
        <v> [bigint] </v>
      </c>
      <c r="M64">
        <f t="shared" si="2"/>
      </c>
      <c r="N64" t="str">
        <f t="shared" si="3"/>
        <v> NULL ,</v>
      </c>
    </row>
    <row r="65" spans="4:14" ht="12.75">
      <c r="D65" t="s">
        <v>61</v>
      </c>
      <c r="E65" t="s">
        <v>16</v>
      </c>
      <c r="F65">
        <v>1.4</v>
      </c>
      <c r="G65" t="s">
        <v>6</v>
      </c>
      <c r="H65">
        <v>20</v>
      </c>
      <c r="I65" t="s">
        <v>26</v>
      </c>
      <c r="K65" t="str">
        <f t="shared" si="0"/>
        <v> [SECNMCode] </v>
      </c>
      <c r="L65" t="str">
        <f t="shared" si="1"/>
        <v> [varchar] </v>
      </c>
      <c r="M65" t="str">
        <f t="shared" si="2"/>
        <v> (20) COLLATE SQL_Latin1_General_CP1_CI_AS</v>
      </c>
      <c r="N65" t="str">
        <f t="shared" si="3"/>
        <v> NULL ,</v>
      </c>
    </row>
    <row r="66" spans="4:14" ht="12.75">
      <c r="D66" t="s">
        <v>42</v>
      </c>
      <c r="E66" t="s">
        <v>16</v>
      </c>
      <c r="F66">
        <v>1.4</v>
      </c>
      <c r="G66" t="s">
        <v>43</v>
      </c>
      <c r="H66">
        <v>10</v>
      </c>
      <c r="I66" t="s">
        <v>7</v>
      </c>
      <c r="K66" t="str">
        <f aca="true" t="shared" si="4" ref="K66:K80">CONCATENATE(" [",D66,"] ")</f>
        <v> [PartKey] </v>
      </c>
      <c r="L66" t="str">
        <f aca="true" t="shared" si="5" ref="L66:L80">CONCATENATE(" [",G66,"] ")</f>
        <v> [int] </v>
      </c>
      <c r="M66">
        <f aca="true" t="shared" si="6" ref="M66:M80">IF(G66="varchar",CONCATENATE(" (",H66,") ",$A$1),IF(G66="char",CONCATENATE(" (",H66,")"),""))</f>
      </c>
      <c r="N66" t="str">
        <f aca="true" t="shared" si="7" ref="N66:N80">IF(I66="YES"," NULL ,"," NOT NULL ,")</f>
        <v> NOT NULL ,</v>
      </c>
    </row>
    <row r="67" spans="11:14" ht="12.75">
      <c r="K67" t="str">
        <f t="shared" si="4"/>
        <v> [] </v>
      </c>
      <c r="L67" t="str">
        <f t="shared" si="5"/>
        <v> [] </v>
      </c>
      <c r="M67">
        <f t="shared" si="6"/>
      </c>
      <c r="N67" t="str">
        <f t="shared" si="7"/>
        <v> NOT NULL ,</v>
      </c>
    </row>
    <row r="68" spans="11:14" ht="12.75">
      <c r="K68" t="str">
        <f t="shared" si="4"/>
        <v> [] </v>
      </c>
      <c r="L68" t="str">
        <f t="shared" si="5"/>
        <v> [] </v>
      </c>
      <c r="M68">
        <f t="shared" si="6"/>
      </c>
      <c r="N68" t="str">
        <f t="shared" si="7"/>
        <v> NOT NULL ,</v>
      </c>
    </row>
    <row r="69" spans="11:14" ht="12.75">
      <c r="K69" t="str">
        <f t="shared" si="4"/>
        <v> [] </v>
      </c>
      <c r="L69" t="str">
        <f t="shared" si="5"/>
        <v> [] </v>
      </c>
      <c r="M69">
        <f t="shared" si="6"/>
      </c>
      <c r="N69" t="str">
        <f t="shared" si="7"/>
        <v> NOT NULL ,</v>
      </c>
    </row>
    <row r="70" spans="11:14" ht="12.75">
      <c r="K70" t="str">
        <f t="shared" si="4"/>
        <v> [] </v>
      </c>
      <c r="L70" t="str">
        <f t="shared" si="5"/>
        <v> [] </v>
      </c>
      <c r="M70">
        <f t="shared" si="6"/>
      </c>
      <c r="N70" t="str">
        <f t="shared" si="7"/>
        <v> NOT NULL ,</v>
      </c>
    </row>
    <row r="71" spans="11:14" ht="12.75">
      <c r="K71" t="str">
        <f t="shared" si="4"/>
        <v> [] </v>
      </c>
      <c r="L71" t="str">
        <f t="shared" si="5"/>
        <v> [] </v>
      </c>
      <c r="M71">
        <f t="shared" si="6"/>
      </c>
      <c r="N71" t="str">
        <f t="shared" si="7"/>
        <v> NOT NULL ,</v>
      </c>
    </row>
    <row r="72" spans="11:14" ht="12.75">
      <c r="K72" t="str">
        <f t="shared" si="4"/>
        <v> [] </v>
      </c>
      <c r="L72" t="str">
        <f t="shared" si="5"/>
        <v> [] </v>
      </c>
      <c r="M72">
        <f t="shared" si="6"/>
      </c>
      <c r="N72" t="str">
        <f t="shared" si="7"/>
        <v> NOT NULL ,</v>
      </c>
    </row>
    <row r="73" spans="11:14" ht="12.75">
      <c r="K73" t="str">
        <f t="shared" si="4"/>
        <v> [] </v>
      </c>
      <c r="L73" t="str">
        <f t="shared" si="5"/>
        <v> [] </v>
      </c>
      <c r="M73">
        <f t="shared" si="6"/>
      </c>
      <c r="N73" t="str">
        <f t="shared" si="7"/>
        <v> NOT NULL ,</v>
      </c>
    </row>
    <row r="74" spans="11:14" ht="12.75">
      <c r="K74" t="str">
        <f t="shared" si="4"/>
        <v> [] </v>
      </c>
      <c r="L74" t="str">
        <f t="shared" si="5"/>
        <v> [] </v>
      </c>
      <c r="M74">
        <f t="shared" si="6"/>
      </c>
      <c r="N74" t="str">
        <f t="shared" si="7"/>
        <v> NOT NULL ,</v>
      </c>
    </row>
    <row r="75" spans="11:14" ht="12.75">
      <c r="K75" t="str">
        <f t="shared" si="4"/>
        <v> [] </v>
      </c>
      <c r="L75" t="str">
        <f t="shared" si="5"/>
        <v> [] </v>
      </c>
      <c r="M75">
        <f t="shared" si="6"/>
      </c>
      <c r="N75" t="str">
        <f t="shared" si="7"/>
        <v> NOT NULL ,</v>
      </c>
    </row>
    <row r="76" spans="11:14" ht="12.75">
      <c r="K76" t="str">
        <f t="shared" si="4"/>
        <v> [] </v>
      </c>
      <c r="L76" t="str">
        <f t="shared" si="5"/>
        <v> [] </v>
      </c>
      <c r="M76">
        <f t="shared" si="6"/>
      </c>
      <c r="N76" t="str">
        <f t="shared" si="7"/>
        <v> NOT NULL ,</v>
      </c>
    </row>
    <row r="77" spans="11:14" ht="12.75">
      <c r="K77" t="str">
        <f t="shared" si="4"/>
        <v> [] </v>
      </c>
      <c r="L77" t="str">
        <f t="shared" si="5"/>
        <v> [] </v>
      </c>
      <c r="M77">
        <f t="shared" si="6"/>
      </c>
      <c r="N77" t="str">
        <f t="shared" si="7"/>
        <v> NOT NULL ,</v>
      </c>
    </row>
    <row r="78" spans="11:14" ht="12.75">
      <c r="K78" t="str">
        <f t="shared" si="4"/>
        <v> [] </v>
      </c>
      <c r="L78" t="str">
        <f t="shared" si="5"/>
        <v> [] </v>
      </c>
      <c r="M78">
        <f t="shared" si="6"/>
      </c>
      <c r="N78" t="str">
        <f t="shared" si="7"/>
        <v> NOT NULL ,</v>
      </c>
    </row>
    <row r="79" spans="11:14" ht="12.75">
      <c r="K79" t="str">
        <f t="shared" si="4"/>
        <v> [] </v>
      </c>
      <c r="L79" t="str">
        <f t="shared" si="5"/>
        <v> [] </v>
      </c>
      <c r="M79">
        <f t="shared" si="6"/>
      </c>
      <c r="N79" t="str">
        <f t="shared" si="7"/>
        <v> NOT NULL ,</v>
      </c>
    </row>
    <row r="80" spans="11:14" ht="12.75">
      <c r="K80" t="str">
        <f t="shared" si="4"/>
        <v> [] </v>
      </c>
      <c r="L80" t="str">
        <f t="shared" si="5"/>
        <v> [] </v>
      </c>
      <c r="M80">
        <f t="shared" si="6"/>
      </c>
      <c r="N80" t="str">
        <f t="shared" si="7"/>
        <v> NOT NULL ,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6"/>
  <sheetViews>
    <sheetView tabSelected="1" workbookViewId="0" topLeftCell="A64">
      <selection activeCell="G78" sqref="G78:G79"/>
    </sheetView>
  </sheetViews>
  <sheetFormatPr defaultColWidth="9.140625" defaultRowHeight="12.75"/>
  <sheetData>
    <row r="1" ht="12.75">
      <c r="A1" t="s">
        <v>65</v>
      </c>
    </row>
    <row r="2" ht="12.75">
      <c r="A2" t="str">
        <f>CONCATENATE("CREATE TABLE [",'Source specification'!C7,"] (")</f>
        <v>CREATE TABLE [MHASECTIONREVIEW] (</v>
      </c>
    </row>
    <row r="3" ht="12.75">
      <c r="A3" t="str">
        <f>CONCATENATE('Source specification'!K2,'Source specification'!L2,'Source specification'!M2,'Source specification'!N2)</f>
        <v> [FILE_NAME]  [varchar]  (80) COLLATE SQL_Latin1_General_CP1_CI_AS NOT NULL ,</v>
      </c>
    </row>
    <row r="4" ht="12.75">
      <c r="A4" t="str">
        <f>CONCATENATE('Source specification'!K3,'Source specification'!L3,'Source specification'!M3,'Source specification'!N3)</f>
        <v> [DATA_START_DATE]  [datetime]  NOT NULL ,</v>
      </c>
    </row>
    <row r="5" ht="12.75">
      <c r="A5" t="str">
        <f>CONCATENATE('Source specification'!K4,'Source specification'!L4,'Source specification'!M4,'Source specification'!N4)</f>
        <v> [DATA_END_DATE]  [datetime]  NOT NULL ,</v>
      </c>
    </row>
    <row r="6" ht="12.75">
      <c r="A6" t="str">
        <f>CONCATENATE('Source specification'!K5,'Source specification'!L5,'Source specification'!M5,'Source specification'!N5)</f>
        <v> [TOTAL_ROW_COUNT]  [bigint]  NOT NULL ,</v>
      </c>
    </row>
    <row r="7" ht="12.75">
      <c r="A7" t="str">
        <f>CONCATENATE('Source specification'!K6,'Source specification'!L6,'Source specification'!M6,'Source specification'!N6)</f>
        <v> [ROW_IDENTIFIER]  [bigint]  NOT NULL ,</v>
      </c>
    </row>
    <row r="8" ht="12.75">
      <c r="A8" t="str">
        <f>IF(ISBLANK('Source specification'!C7),"",CONCATENATE('Source specification'!K7,'Source specification'!L7,'Source specification'!M7,'Source specification'!N7))</f>
        <v> [OID]  [bigint]  NOT NULL ,</v>
      </c>
    </row>
    <row r="9" ht="12.75">
      <c r="A9" t="str">
        <f>IF(ISBLANK('Source specification'!C8),"",CONCATENATE('Source specification'!K8,'Source specification'!L8,'Source specification'!M8,'Source specification'!N8))</f>
        <v> [MHASectionConfigOID]  [bigint]  NOT NULL ,</v>
      </c>
    </row>
    <row r="10" ht="12.75">
      <c r="A10" t="str">
        <f>IF(ISBLANK('Source specification'!C9),"",CONCATENATE('Source specification'!K9,'Source specification'!L9,'Source specification'!M9,'Source specification'!N9))</f>
        <v> [REVTYCode]  [varchar]  (20) COLLATE SQL_Latin1_General_CP1_CI_AS NOT NULL ,</v>
      </c>
    </row>
    <row r="11" ht="12.75">
      <c r="A11" t="str">
        <f>IF(ISBLANK('Source specification'!C10),"",CONCATENATE('Source specification'!K10,'Source specification'!L10,'Source specification'!M10,'Source specification'!N10))</f>
        <v> [CreatedBy]  [varchar]  (30) COLLATE SQL_Latin1_General_CP1_CI_AS NOT NULL ,</v>
      </c>
    </row>
    <row r="12" ht="12.75">
      <c r="A12" t="str">
        <f>IF(ISBLANK('Source specification'!C11),"",CONCATENATE('Source specification'!K11,'Source specification'!L11,'Source specification'!M11,'Source specification'!N11))</f>
        <v> [CreatedAt]  [datetime]  NOT NULL ,</v>
      </c>
    </row>
    <row r="13" ht="12.75">
      <c r="A13" t="str">
        <f>IF(ISBLANK('Source specification'!C12),"",CONCATENATE('Source specification'!K12,'Source specification'!L12,'Source specification'!M12,'Source specification'!N12))</f>
        <v> [ModifiedBy]  [varchar]  (30) COLLATE SQL_Latin1_General_CP1_CI_AS NOT NULL ,</v>
      </c>
    </row>
    <row r="14" ht="12.75">
      <c r="A14" t="str">
        <f>IF(ISBLANK('Source specification'!C13),"",CONCATENATE('Source specification'!K13,'Source specification'!L13,'Source specification'!M13,'Source specification'!N13))</f>
        <v> [ModifiedAt]  [datetime]  NOT NULL ,</v>
      </c>
    </row>
    <row r="15" ht="12.75">
      <c r="A15" t="str">
        <f>IF(ISBLANK('Source specification'!C14),"",CONCATENATE('Source specification'!K14,'Source specification'!L14,'Source specification'!M14,'Source specification'!N14))</f>
        <v> [Status]  [char]  (1) NOT NULL ,</v>
      </c>
    </row>
    <row r="16" ht="12.75">
      <c r="A16" t="str">
        <f>IF(ISBLANK('Source specification'!C15),"",CONCATENATE('Source specification'!K15,'Source specification'!L15,'Source specification'!M15,'Source specification'!N15))</f>
        <v> [OwnerOrganisationOID]  [bigint]  NULL ,</v>
      </c>
    </row>
    <row r="17" ht="12.75">
      <c r="A17">
        <f>IF(ISBLANK('Source specification'!C16),"",CONCATENATE('Source specification'!K16,'Source specification'!L16,'Source specification'!M16,'Source specification'!N16))</f>
      </c>
    </row>
    <row r="18" ht="12.75">
      <c r="A18">
        <f>IF(ISBLANK('Source specification'!C17),"",CONCATENATE('Source specification'!K17,'Source specification'!L17,'Source specification'!M17,'Source specification'!N17))</f>
      </c>
    </row>
    <row r="19" ht="12.75">
      <c r="A19">
        <f>IF(ISBLANK('Source specification'!C18),"",CONCATENATE('Source specification'!K18,'Source specification'!L18,'Source specification'!M18,'Source specification'!N18))</f>
      </c>
    </row>
    <row r="20" ht="12.75">
      <c r="A20">
        <f>IF(ISBLANK('Source specification'!C19),"",CONCATENATE('Source specification'!K19,'Source specification'!L19,'Source specification'!M19,'Source specification'!N19))</f>
      </c>
    </row>
    <row r="21" ht="12.75">
      <c r="A21">
        <f>IF(ISBLANK('Source specification'!C20),"",CONCATENATE('Source specification'!K20,'Source specification'!L20,'Source specification'!M20,'Source specification'!N20))</f>
      </c>
    </row>
    <row r="22" ht="12.75">
      <c r="A22">
        <f>IF(ISBLANK('Source specification'!C21),"",CONCATENATE('Source specification'!K21,'Source specification'!L21,'Source specification'!M21,'Source specification'!N21))</f>
      </c>
    </row>
    <row r="23" ht="12.75">
      <c r="A23">
        <f>IF(ISBLANK('Source specification'!C22),"",CONCATENATE('Source specification'!K22,'Source specification'!L22,'Source specification'!M22,'Source specification'!N22))</f>
      </c>
    </row>
    <row r="24" ht="12.75">
      <c r="A24">
        <f>IF(ISBLANK('Source specification'!C23),"",CONCATENATE('Source specification'!K23,'Source specification'!L23,'Source specification'!M23,'Source specification'!N23))</f>
      </c>
    </row>
    <row r="25" ht="12.75">
      <c r="A25">
        <f>IF(ISBLANK('Source specification'!C24),"",CONCATENATE('Source specification'!K24,'Source specification'!L24,'Source specification'!M24,'Source specification'!N24))</f>
      </c>
    </row>
    <row r="26" ht="12.75">
      <c r="A26">
        <f>IF(ISBLANK('Source specification'!C25),"",CONCATENATE('Source specification'!K25,'Source specification'!L25,'Source specification'!M25,'Source specification'!N25))</f>
      </c>
    </row>
    <row r="27" ht="12.75">
      <c r="A27">
        <f>IF(ISBLANK('Source specification'!C26),"",CONCATENATE('Source specification'!K26,'Source specification'!L26,'Source specification'!M26,'Source specification'!N26))</f>
      </c>
    </row>
    <row r="28" ht="12.75">
      <c r="A28">
        <f>IF(ISBLANK('Source specification'!C27),"",CONCATENATE('Source specification'!K27,'Source specification'!L27,'Source specification'!M27,'Source specification'!N27))</f>
      </c>
    </row>
    <row r="29" ht="12.75">
      <c r="A29">
        <f>IF(ISBLANK('Source specification'!C28),"",CONCATENATE('Source specification'!K28,'Source specification'!L28,'Source specification'!M28,'Source specification'!N28))</f>
      </c>
    </row>
    <row r="30" ht="12.75">
      <c r="A30">
        <f>IF(ISBLANK('Source specification'!C29),"",CONCATENATE('Source specification'!K29,'Source specification'!L29,'Source specification'!M29,'Source specification'!N29))</f>
      </c>
    </row>
    <row r="31" ht="12.75">
      <c r="A31">
        <f>IF(ISBLANK('Source specification'!C30),"",CONCATENATE('Source specification'!K30,'Source specification'!L30,'Source specification'!M30,'Source specification'!N30))</f>
      </c>
    </row>
    <row r="32" ht="12.75">
      <c r="A32">
        <f>IF(ISBLANK('Source specification'!C31),"",CONCATENATE('Source specification'!K31,'Source specification'!L31,'Source specification'!M31,'Source specification'!N31))</f>
      </c>
    </row>
    <row r="33" ht="12.75">
      <c r="A33">
        <f>IF(ISBLANK('Source specification'!C32),"",CONCATENATE('Source specification'!K32,'Source specification'!L32,'Source specification'!M32,'Source specification'!N32))</f>
      </c>
    </row>
    <row r="34" ht="12.75">
      <c r="A34">
        <f>IF(ISBLANK('Source specification'!C33),"",CONCATENATE('Source specification'!K33,'Source specification'!L33,'Source specification'!M33,'Source specification'!N33))</f>
      </c>
    </row>
    <row r="35" ht="12.75">
      <c r="A35">
        <f>IF(ISBLANK('Source specification'!C34),"",CONCATENATE('Source specification'!K34,'Source specification'!L34,'Source specification'!M34,'Source specification'!N34))</f>
      </c>
    </row>
    <row r="36" ht="12.75">
      <c r="A36">
        <f>IF(ISBLANK('Source specification'!C35),"",CONCATENATE('Source specification'!K35,'Source specification'!L35,'Source specification'!M35,'Source specification'!N35))</f>
      </c>
    </row>
    <row r="37" ht="12.75">
      <c r="A37">
        <f>IF(ISBLANK('Source specification'!C36),"",CONCATENATE('Source specification'!K36,'Source specification'!L36,'Source specification'!M36,'Source specification'!N36))</f>
      </c>
    </row>
    <row r="38" ht="12.75">
      <c r="A38">
        <f>IF(ISBLANK('Source specification'!C37),"",CONCATENATE('Source specification'!K37,'Source specification'!L37,'Source specification'!M37,'Source specification'!N37))</f>
      </c>
    </row>
    <row r="39" ht="12.75">
      <c r="A39">
        <f>IF(ISBLANK('Source specification'!C38),"",CONCATENATE('Source specification'!K38,'Source specification'!L38,'Source specification'!M38,'Source specification'!N38))</f>
      </c>
    </row>
    <row r="40" ht="12.75">
      <c r="A40">
        <f>IF(ISBLANK('Source specification'!C39),"",CONCATENATE('Source specification'!K39,'Source specification'!L39,'Source specification'!M39,'Source specification'!N39))</f>
      </c>
    </row>
    <row r="41" ht="12.75">
      <c r="A41">
        <f>IF(ISBLANK('Source specification'!C40),"",CONCATENATE('Source specification'!K40,'Source specification'!L40,'Source specification'!M40,'Source specification'!N40))</f>
      </c>
    </row>
    <row r="42" ht="12.75">
      <c r="A42">
        <f>IF(ISBLANK('Source specification'!C41),"",CONCATENATE('Source specification'!K41,'Source specification'!L41,'Source specification'!M41,'Source specification'!N41))</f>
      </c>
    </row>
    <row r="43" ht="12.75">
      <c r="A43">
        <f>IF(ISBLANK('Source specification'!C42),"",CONCATENATE('Source specification'!K42,'Source specification'!L42,'Source specification'!M42,'Source specification'!N42))</f>
      </c>
    </row>
    <row r="44" ht="12.75">
      <c r="A44">
        <f>IF(ISBLANK('Source specification'!C43),"",CONCATENATE('Source specification'!K43,'Source specification'!L43,'Source specification'!M43,'Source specification'!N43))</f>
      </c>
    </row>
    <row r="45" ht="12.75">
      <c r="A45">
        <f>IF(ISBLANK('Source specification'!C44),"",CONCATENATE('Source specification'!K44,'Source specification'!L44,'Source specification'!M44,'Source specification'!N44))</f>
      </c>
    </row>
    <row r="46" ht="12.75">
      <c r="A46">
        <f>IF(ISBLANK('Source specification'!C45),"",CONCATENATE('Source specification'!K45,'Source specification'!L45,'Source specification'!M45,'Source specification'!N45))</f>
      </c>
    </row>
    <row r="47" ht="12.75">
      <c r="A47">
        <f>IF(ISBLANK('Source specification'!C46),"",CONCATENATE('Source specification'!K46,'Source specification'!L46,'Source specification'!M46,'Source specification'!N46))</f>
      </c>
    </row>
    <row r="48" ht="12.75">
      <c r="A48">
        <f>IF(ISBLANK('Source specification'!C47),"",CONCATENATE('Source specification'!K47,'Source specification'!L47,'Source specification'!M47,'Source specification'!N47))</f>
      </c>
    </row>
    <row r="49" ht="12.75">
      <c r="A49">
        <f>IF(ISBLANK('Source specification'!C48),"",CONCATENATE('Source specification'!K48,'Source specification'!L48,'Source specification'!M48,'Source specification'!N48))</f>
      </c>
    </row>
    <row r="50" ht="12.75">
      <c r="A50">
        <f>IF(ISBLANK('Source specification'!C49),"",CONCATENATE('Source specification'!K49,'Source specification'!L49,'Source specification'!M49,'Source specification'!N49))</f>
      </c>
    </row>
    <row r="51" ht="12.75">
      <c r="A51">
        <f>IF(ISBLANK('Source specification'!C50),"",CONCATENATE('Source specification'!K50,'Source specification'!L50,'Source specification'!M50,'Source specification'!N50))</f>
      </c>
    </row>
    <row r="52" ht="12.75">
      <c r="A52">
        <f>IF(ISBLANK('Source specification'!C51),"",CONCATENATE('Source specification'!K51,'Source specification'!L51,'Source specification'!M51,'Source specification'!N51))</f>
      </c>
    </row>
    <row r="53" ht="12.75">
      <c r="A53">
        <f>IF(ISBLANK('Source specification'!C52),"",CONCATENATE('Source specification'!K52,'Source specification'!L52,'Source specification'!M52,'Source specification'!N52))</f>
      </c>
    </row>
    <row r="54" ht="12.75">
      <c r="A54">
        <f>IF(ISBLANK('Source specification'!C53),"",CONCATENATE('Source specification'!K53,'Source specification'!L53,'Source specification'!M53,'Source specification'!N53))</f>
      </c>
    </row>
    <row r="55" ht="12.75">
      <c r="A55">
        <f>IF(ISBLANK('Source specification'!C54),"",CONCATENATE('Source specification'!K54,'Source specification'!L54,'Source specification'!M54,'Source specification'!N54))</f>
      </c>
    </row>
    <row r="56" ht="12.75">
      <c r="A56">
        <f>IF(ISBLANK('Source specification'!C55),"",CONCATENATE('Source specification'!K55,'Source specification'!L55,'Source specification'!M55,'Source specification'!N55))</f>
      </c>
    </row>
    <row r="57" ht="12.75">
      <c r="A57">
        <f>IF(ISBLANK('Source specification'!C56),"",CONCATENATE('Source specification'!K56,'Source specification'!L56,'Source specification'!M56,'Source specification'!N56))</f>
      </c>
    </row>
    <row r="58" ht="12.75">
      <c r="A58">
        <f>IF(ISBLANK('Source specification'!C57),"",CONCATENATE('Source specification'!K57,'Source specification'!L57,'Source specification'!M57,'Source specification'!N57))</f>
      </c>
    </row>
    <row r="59" ht="12.75">
      <c r="A59">
        <f>IF(ISBLANK('Source specification'!C58),"",CONCATENATE('Source specification'!K58,'Source specification'!L58,'Source specification'!M58,'Source specification'!N58))</f>
      </c>
    </row>
    <row r="60" ht="12.75">
      <c r="A60">
        <f>IF(ISBLANK('Source specification'!C59),"",CONCATENATE('Source specification'!K59,'Source specification'!L59,'Source specification'!M59,'Source specification'!N59))</f>
      </c>
    </row>
    <row r="61" ht="12.75">
      <c r="A61">
        <f>IF(ISBLANK('Source specification'!C60),"",CONCATENATE('Source specification'!K60,'Source specification'!L60,'Source specification'!M60,'Source specification'!N60))</f>
      </c>
    </row>
    <row r="62" ht="12.75">
      <c r="A62">
        <f>IF(ISBLANK('Source specification'!C61),"",CONCATENATE('Source specification'!K61,'Source specification'!L61,'Source specification'!M61,'Source specification'!N61))</f>
      </c>
    </row>
    <row r="63" ht="12.75">
      <c r="A63">
        <f>IF(ISBLANK('Source specification'!C62),"",CONCATENATE('Source specification'!K62,'Source specification'!L62,'Source specification'!M62,'Source specification'!N62))</f>
      </c>
    </row>
    <row r="64" ht="12.75">
      <c r="A64">
        <f>IF(ISBLANK('Source specification'!C63),"",CONCATENATE('Source specification'!K63,'Source specification'!L63,'Source specification'!M63,'Source specification'!N63))</f>
      </c>
    </row>
    <row r="65" ht="12.75">
      <c r="A65">
        <f>IF(ISBLANK('Source specification'!C64),"",CONCATENATE('Source specification'!K64,'Source specification'!L64,'Source specification'!M64,'Source specification'!N64))</f>
      </c>
    </row>
    <row r="66" ht="12.75">
      <c r="A66">
        <f>IF(ISBLANK('Source specification'!C65),"",CONCATENATE('Source specification'!K65,'Source specification'!L65,'Source specification'!M65,'Source specification'!N65))</f>
      </c>
    </row>
    <row r="67" ht="12.75">
      <c r="A67">
        <f>IF(ISBLANK('Source specification'!C66),"",CONCATENATE('Source specification'!K66,'Source specification'!L66,'Source specification'!M66,'Source specification'!N66))</f>
      </c>
    </row>
    <row r="68" ht="12.75">
      <c r="A68">
        <f>IF(ISBLANK('Source specification'!C67),"",CONCATENATE('Source specification'!K67,'Source specification'!L67,'Source specification'!M67,'Source specification'!N67))</f>
      </c>
    </row>
    <row r="69" ht="12.75">
      <c r="A69">
        <f>IF(ISBLANK('Source specification'!C68),"",CONCATENATE('Source specification'!K68,'Source specification'!L68,'Source specification'!M68,'Source specification'!N68))</f>
      </c>
    </row>
    <row r="70" ht="12.75">
      <c r="A70">
        <f>IF(ISBLANK('Source specification'!C69),"",CONCATENATE('Source specification'!K69,'Source specification'!L69,'Source specification'!M69,'Source specification'!N69))</f>
      </c>
    </row>
    <row r="71" ht="12.75">
      <c r="A71">
        <f>IF(ISBLANK('Source specification'!C70),"",CONCATENATE('Source specification'!K70,'Source specification'!L70,'Source specification'!M70,'Source specification'!N70))</f>
      </c>
    </row>
    <row r="72" ht="12.75">
      <c r="A72">
        <f>IF(ISBLANK('Source specification'!C71),"",CONCATENATE('Source specification'!K71,'Source specification'!L71,'Source specification'!M71,'Source specification'!N71))</f>
      </c>
    </row>
    <row r="73" ht="12.75">
      <c r="A73">
        <f>IF(ISBLANK('Source specification'!C72),"",CONCATENATE('Source specification'!K72,'Source specification'!L72,'Source specification'!M72,'Source specification'!N72))</f>
      </c>
    </row>
    <row r="74" ht="12.75">
      <c r="A74">
        <f>IF(ISBLANK('Source specification'!C73),"",CONCATENATE('Source specification'!K73,'Source specification'!L73,'Source specification'!M73,'Source specification'!N73))</f>
      </c>
    </row>
    <row r="75" ht="12.75">
      <c r="A75">
        <f>IF(ISBLANK('Source specification'!C74),"",CONCATENATE('Source specification'!K74,'Source specification'!L74,'Source specification'!M74,'Source specification'!N74))</f>
      </c>
    </row>
    <row r="76" ht="12.75">
      <c r="A76">
        <f>IF(ISBLANK('Source specification'!C75),"",CONCATENATE('Source specification'!K75,'Source specification'!L75,'Source specification'!M75,'Source specification'!N75))</f>
      </c>
    </row>
    <row r="77" ht="12.75">
      <c r="A77">
        <f>IF(ISBLANK('Source specification'!C76),"",CONCATENATE('Source specification'!K76,'Source specification'!L76,'Source specification'!M76,'Source specification'!N76))</f>
      </c>
    </row>
    <row r="78" ht="12.75">
      <c r="A78">
        <f>IF(ISBLANK('Source specification'!C77),"",CONCATENATE('Source specification'!K77,'Source specification'!L77,'Source specification'!M77,'Source specification'!N77))</f>
      </c>
    </row>
    <row r="79" ht="12.75">
      <c r="A79">
        <f>IF(ISBLANK('Source specification'!C78),"",CONCATENATE('Source specification'!K78,'Source specification'!L78,'Source specification'!M78,'Source specification'!N78))</f>
      </c>
    </row>
    <row r="80" ht="12.75">
      <c r="A80">
        <f>IF(ISBLANK('Source specification'!C79),"",CONCATENATE('Source specification'!K79,'Source specification'!L79,'Source specification'!M79,'Source specification'!N79))</f>
      </c>
    </row>
    <row r="81" ht="12.75">
      <c r="A81">
        <f>IF(ISBLANK('Source specification'!C80),"",CONCATENATE('Source specification'!K80,'Source specification'!L80,'Source specification'!M80,'Source specification'!N80))</f>
      </c>
    </row>
    <row r="82" ht="12.75">
      <c r="A82" t="str">
        <f>CONCATENATE("CONSTRAINT [PK_",'Source specification'!C7,"] PRIMARY KEY  CLUSTERED")</f>
        <v>CONSTRAINT [PK_MHASECTIONREVIEW] PRIMARY KEY  CLUSTERED</v>
      </c>
    </row>
    <row r="83" ht="12.75">
      <c r="A83" t="s">
        <v>62</v>
      </c>
    </row>
    <row r="84" ht="12.75">
      <c r="A84" t="s">
        <v>63</v>
      </c>
    </row>
    <row r="85" ht="12.75">
      <c r="A85" t="s">
        <v>63</v>
      </c>
    </row>
    <row r="86" ht="12.75">
      <c r="A86" t="s">
        <v>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2009-04-30T12:03:04Z</dcterms:created>
  <dcterms:modified xsi:type="dcterms:W3CDTF">2009-07-07T09:57:04Z</dcterms:modified>
  <cp:category/>
  <cp:version/>
  <cp:contentType/>
  <cp:contentStatus/>
</cp:coreProperties>
</file>